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5E06A70C-1B1A-4D97-8477-2FCE5F32DA50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工作表1!$A$1:$F$39</definedName>
  </definedNames>
  <calcPr calcId="191029"/>
</workbook>
</file>

<file path=xl/calcChain.xml><?xml version="1.0" encoding="utf-8"?>
<calcChain xmlns="http://schemas.openxmlformats.org/spreadsheetml/2006/main">
  <c r="C39" i="1" l="1"/>
  <c r="C23" i="1" l="1"/>
  <c r="C29" i="1"/>
  <c r="C28" i="1"/>
  <c r="C27" i="1"/>
  <c r="C26" i="1"/>
  <c r="C25" i="1"/>
  <c r="C24" i="1"/>
  <c r="C22" i="1"/>
  <c r="F13" i="1" l="1"/>
  <c r="F12" i="1"/>
  <c r="F11" i="1"/>
  <c r="F10" i="1"/>
  <c r="F9" i="1"/>
  <c r="F8" i="1"/>
  <c r="F7" i="1"/>
  <c r="F6" i="1"/>
  <c r="F5" i="1"/>
  <c r="F4" i="1"/>
  <c r="C21" i="1"/>
  <c r="C30" i="1"/>
  <c r="C31" i="1"/>
  <c r="C32" i="1"/>
  <c r="C33" i="1"/>
  <c r="C34" i="1"/>
  <c r="C35" i="1"/>
  <c r="C36" i="1"/>
  <c r="C37" i="1"/>
  <c r="C38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F14" i="1" l="1"/>
  <c r="D37" i="1" l="1"/>
  <c r="D38" i="1" s="1"/>
</calcChain>
</file>

<file path=xl/sharedStrings.xml><?xml version="1.0" encoding="utf-8"?>
<sst xmlns="http://schemas.openxmlformats.org/spreadsheetml/2006/main" count="18" uniqueCount="13">
  <si>
    <t>地上</t>
    <phoneticPr fontId="1" type="noConversion"/>
  </si>
  <si>
    <t>層</t>
    <phoneticPr fontId="1" type="noConversion"/>
  </si>
  <si>
    <t>地下</t>
    <phoneticPr fontId="1" type="noConversion"/>
  </si>
  <si>
    <t>樓層數</t>
    <phoneticPr fontId="1" type="noConversion"/>
  </si>
  <si>
    <t>樓地板面積</t>
    <phoneticPr fontId="1" type="noConversion"/>
  </si>
  <si>
    <t>工期</t>
    <phoneticPr fontId="1" type="noConversion"/>
  </si>
  <si>
    <t>工期小計</t>
    <phoneticPr fontId="1" type="noConversion"/>
  </si>
  <si>
    <t>地面層(A)</t>
    <phoneticPr fontId="1" type="noConversion"/>
  </si>
  <si>
    <t>地下層(B)</t>
    <phoneticPr fontId="1" type="noConversion"/>
  </si>
  <si>
    <t xml:space="preserve">
107年8月8日修正  建築期限依下列標準，並加計3個月計算：
一、地下層：每層5個月。但其樓地板面積超過1000平方公尺者，每增加500平方公尺，增加1個月。
二、地面層：每層3個月。但其樓地板面積超過1000平方公尺者，每增加500平方公尺，增加1個月。
三、雜項工作物：工程造價於2500萬元以下者，9個月；超過2500萬元至5000萬元以下者，2年(24個月)；超過5千萬元者，3年(36個月)。
建築期限以開工之日起算，最長以10年(120個月)為限。但公有建築物其特殊情形經本局核准者，不在此限。</t>
    <phoneticPr fontId="1" type="noConversion"/>
  </si>
  <si>
    <t>合計=地面層(A)+地下層(B)+3個月</t>
    <phoneticPr fontId="1" type="noConversion"/>
  </si>
  <si>
    <t xml:space="preserve">
工期計算方式
107年8月8日修正  建築期限依下列標準，並加計3個月計算：
一、地下層：每層5個月。但其樓地板面積超過1000平方公尺者，每增加500平方公尺，增加1個月。
二、地面層：每層3個月。但其樓地板面積超過1000平方公尺者，每增加500平方公尺，增加1個月。
三、雜項工作物：工程造價於2500萬元以下者，9個月；超過2500萬元至5000萬元以下者，2年(24個月)；超過5千萬元者，3年(36個月)。
建築期限以開工之日起算，最長以10年(120個月)為限。但公有建築物其特殊情形經本局核准者，不在此限。</t>
    <phoneticPr fontId="1" type="noConversion"/>
  </si>
  <si>
    <t>工  期  計  算  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</si>
</sst>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&quot;㎡&quot;"/>
    <numFmt numFmtId="177" formatCode="0_ "/>
    <numFmt numFmtId="178" formatCode="&quot;合&quot;&quot;計&quot;0&quot;個&quot;&quot;月&quot;"/>
    <numFmt numFmtId="179" formatCode="&quot;核&quot;&quot;計&quot;&quot;建&quot;&quot;照&quot;&quot;工&quot;&quot;期&quot;0&quot;個&quot;&quot;月&quot;"/>
    <numFmt numFmtId="180" formatCode="000"/>
  </numFmts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2"/>
      <color theme="1"/>
      <name val="Microsoft JhengHei Light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177" fontId="2" fillId="3" borderId="1" xfId="0" applyNumberFormat="1" applyFont="1" applyFill="1" applyBorder="1" applyAlignment="1">
      <alignment horizontal="center"/>
    </xf>
    <xf numFmtId="177" fontId="2" fillId="3" borderId="2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80" fontId="5" fillId="0" borderId="10" xfId="0" applyNumberFormat="1" applyFont="1" applyBorder="1" applyAlignment="1">
      <alignment vertical="center" wrapText="1"/>
    </xf>
    <xf numFmtId="180" fontId="5" fillId="0" borderId="11" xfId="0" applyNumberFormat="1" applyFont="1" applyBorder="1" applyAlignment="1">
      <alignment vertical="center" wrapText="1"/>
    </xf>
    <xf numFmtId="180" fontId="5" fillId="0" borderId="12" xfId="0" applyNumberFormat="1" applyFont="1" applyBorder="1" applyAlignment="1">
      <alignment vertical="center" wrapText="1"/>
    </xf>
    <xf numFmtId="180" fontId="5" fillId="0" borderId="13" xfId="0" applyNumberFormat="1" applyFont="1" applyBorder="1" applyAlignment="1">
      <alignment vertical="center" wrapText="1"/>
    </xf>
    <xf numFmtId="180" fontId="5" fillId="0" borderId="0" xfId="0" applyNumberFormat="1" applyFont="1" applyBorder="1" applyAlignment="1">
      <alignment vertical="center" wrapText="1"/>
    </xf>
    <xf numFmtId="180" fontId="5" fillId="0" borderId="14" xfId="0" applyNumberFormat="1" applyFont="1" applyBorder="1" applyAlignment="1">
      <alignment vertical="center" wrapText="1"/>
    </xf>
    <xf numFmtId="180" fontId="5" fillId="0" borderId="15" xfId="0" applyNumberFormat="1" applyFont="1" applyBorder="1" applyAlignment="1">
      <alignment vertical="center" wrapText="1"/>
    </xf>
    <xf numFmtId="180" fontId="5" fillId="0" borderId="16" xfId="0" applyNumberFormat="1" applyFont="1" applyBorder="1" applyAlignment="1">
      <alignment vertical="center" wrapText="1"/>
    </xf>
    <xf numFmtId="180" fontId="5" fillId="0" borderId="17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3" borderId="6" xfId="0" applyNumberFormat="1" applyFont="1" applyFill="1" applyBorder="1" applyAlignment="1">
      <alignment horizontal="center" vertical="center"/>
    </xf>
    <xf numFmtId="179" fontId="4" fillId="3" borderId="7" xfId="0" applyNumberFormat="1" applyFont="1" applyFill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179" fontId="4" fillId="3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8" fontId="2" fillId="0" borderId="3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view="pageBreakPreview" zoomScale="145" zoomScaleNormal="85" zoomScaleSheetLayoutView="145" zoomScalePageLayoutView="130" workbookViewId="0">
      <selection activeCell="D15" sqref="D15:F35"/>
    </sheetView>
  </sheetViews>
  <sheetFormatPr defaultRowHeight="16.5" x14ac:dyDescent="0.25"/>
  <cols>
    <col min="1" max="1" width="15" style="10" customWidth="1"/>
    <col min="2" max="2" width="16.875" customWidth="1"/>
    <col min="3" max="3" width="8.125" customWidth="1"/>
    <col min="4" max="4" width="15" style="10" customWidth="1"/>
    <col min="5" max="5" width="16.875" customWidth="1"/>
    <col min="6" max="6" width="8.125" customWidth="1"/>
    <col min="9" max="9" width="11" bestFit="1" customWidth="1"/>
    <col min="10" max="10" width="5.375" bestFit="1" customWidth="1"/>
    <col min="11" max="11" width="11" bestFit="1" customWidth="1"/>
    <col min="12" max="12" width="5.375" bestFit="1" customWidth="1"/>
  </cols>
  <sheetData>
    <row r="1" spans="1:6" ht="24" x14ac:dyDescent="0.25">
      <c r="A1" s="20" t="s">
        <v>12</v>
      </c>
      <c r="B1" s="20"/>
      <c r="C1" s="20"/>
      <c r="D1" s="20"/>
      <c r="E1" s="20"/>
      <c r="F1" s="20"/>
    </row>
    <row r="2" spans="1:6" ht="17.25" x14ac:dyDescent="0.3">
      <c r="A2" s="9" t="s">
        <v>0</v>
      </c>
      <c r="B2" s="2"/>
      <c r="C2" s="1" t="s">
        <v>1</v>
      </c>
      <c r="D2" s="9" t="s">
        <v>2</v>
      </c>
      <c r="E2" s="2"/>
      <c r="F2" s="1" t="s">
        <v>1</v>
      </c>
    </row>
    <row r="3" spans="1:6" ht="17.25" x14ac:dyDescent="0.3">
      <c r="A3" s="9" t="s">
        <v>3</v>
      </c>
      <c r="B3" s="1" t="s">
        <v>4</v>
      </c>
      <c r="C3" s="1" t="s">
        <v>5</v>
      </c>
      <c r="D3" s="9" t="s">
        <v>3</v>
      </c>
      <c r="E3" s="1" t="s">
        <v>4</v>
      </c>
      <c r="F3" s="1" t="s">
        <v>5</v>
      </c>
    </row>
    <row r="4" spans="1:6" ht="17.25" x14ac:dyDescent="0.3">
      <c r="A4" s="9">
        <v>1</v>
      </c>
      <c r="B4" s="3"/>
      <c r="C4" s="7">
        <f>IF(B2&lt;A4,0,IF(B4&lt;1000,0,ROUNDUP((B4-1000)/500,0))+3)</f>
        <v>0</v>
      </c>
      <c r="D4" s="9">
        <v>1</v>
      </c>
      <c r="E4" s="3"/>
      <c r="F4" s="7">
        <f>IF(E2&lt;D4,0,IF(E4&lt;1000,0,ROUNDUP((E4-1000)/500,0))+5)</f>
        <v>0</v>
      </c>
    </row>
    <row r="5" spans="1:6" ht="17.25" x14ac:dyDescent="0.3">
      <c r="A5" s="9">
        <v>2</v>
      </c>
      <c r="B5" s="3"/>
      <c r="C5" s="7">
        <f>IF(B2&lt;A5,0,IF(B5&lt;1000,0,ROUNDUP((B5-1000)/500,0))+3)</f>
        <v>0</v>
      </c>
      <c r="D5" s="9">
        <v>2</v>
      </c>
      <c r="E5" s="3"/>
      <c r="F5" s="7">
        <f>IF(E2&lt;D5,0,IF(E5&lt;1000,0,ROUNDUP((E5-1000)/500,0))+5)</f>
        <v>0</v>
      </c>
    </row>
    <row r="6" spans="1:6" ht="17.25" x14ac:dyDescent="0.3">
      <c r="A6" s="9">
        <v>3</v>
      </c>
      <c r="B6" s="3"/>
      <c r="C6" s="7">
        <f>IF(B2&lt;A6,0,IF(B6&lt;1000,0,ROUNDUP((B6-1000)/500,0))+3)</f>
        <v>0</v>
      </c>
      <c r="D6" s="9">
        <v>3</v>
      </c>
      <c r="E6" s="3"/>
      <c r="F6" s="7">
        <f>IF(E2&lt;D6,0,IF(E6&lt;1000,0,ROUNDUP((E6-1000)/500,0))+5)</f>
        <v>0</v>
      </c>
    </row>
    <row r="7" spans="1:6" ht="17.25" x14ac:dyDescent="0.3">
      <c r="A7" s="9">
        <v>4</v>
      </c>
      <c r="B7" s="3"/>
      <c r="C7" s="7">
        <f>IF(B2&lt;A7,0,IF(B7&lt;1000,0,ROUNDUP((B7-1000)/500,0))+3)</f>
        <v>0</v>
      </c>
      <c r="D7" s="9">
        <v>4</v>
      </c>
      <c r="E7" s="3"/>
      <c r="F7" s="7">
        <f>IF(E2&lt;D7,0,IF(E7&lt;1000,0,ROUNDUP((E7-1000)/500,0))+5)</f>
        <v>0</v>
      </c>
    </row>
    <row r="8" spans="1:6" ht="17.25" x14ac:dyDescent="0.3">
      <c r="A8" s="9">
        <v>5</v>
      </c>
      <c r="B8" s="3"/>
      <c r="C8" s="7">
        <f>IF(B2&lt;A8,0,IF(B8&lt;1000,0,ROUNDUP((B8-1000)/500,0))+3)</f>
        <v>0</v>
      </c>
      <c r="D8" s="9">
        <v>5</v>
      </c>
      <c r="E8" s="3"/>
      <c r="F8" s="7">
        <f>IF(E2&lt;D8,0,IF(E8&lt;1000,0,ROUNDUP((E8-1000)/500,0))+5)</f>
        <v>0</v>
      </c>
    </row>
    <row r="9" spans="1:6" ht="17.25" x14ac:dyDescent="0.3">
      <c r="A9" s="9">
        <v>6</v>
      </c>
      <c r="B9" s="3"/>
      <c r="C9" s="7">
        <f>IF(B2&lt;A9,0,IF(B9&lt;1000,0,ROUNDUP((B9-1000)/500,0))+3)</f>
        <v>0</v>
      </c>
      <c r="D9" s="9">
        <v>6</v>
      </c>
      <c r="E9" s="3"/>
      <c r="F9" s="7">
        <f>IF(E2&lt;D9,0,IF(E9&lt;1000,0,ROUNDUP((E9-1000)/500,0))+5)</f>
        <v>0</v>
      </c>
    </row>
    <row r="10" spans="1:6" ht="17.25" x14ac:dyDescent="0.3">
      <c r="A10" s="9">
        <v>7</v>
      </c>
      <c r="B10" s="3"/>
      <c r="C10" s="7">
        <f>IF(B2&lt;A10,0,IF(B10&lt;1000,0,ROUNDUP((B10-1000)/500,0))+3)</f>
        <v>0</v>
      </c>
      <c r="D10" s="9">
        <v>7</v>
      </c>
      <c r="E10" s="3"/>
      <c r="F10" s="7">
        <f>IF(E2&lt;D10,0,IF(E10&lt;1000,0,ROUNDUP((E10-1000)/500,0))+5)</f>
        <v>0</v>
      </c>
    </row>
    <row r="11" spans="1:6" ht="17.25" x14ac:dyDescent="0.3">
      <c r="A11" s="9">
        <v>8</v>
      </c>
      <c r="B11" s="3"/>
      <c r="C11" s="7">
        <f>IF(B2&lt;A11,0,IF(B11&lt;1000,0,ROUNDUP((B11-1000)/500,0))+3)</f>
        <v>0</v>
      </c>
      <c r="D11" s="9">
        <v>8</v>
      </c>
      <c r="E11" s="3"/>
      <c r="F11" s="7">
        <f>IF(E2&lt;D11,0,IF(E11&lt;1000,0,ROUNDUP((E11-1000)/500,0))+5)</f>
        <v>0</v>
      </c>
    </row>
    <row r="12" spans="1:6" ht="17.25" x14ac:dyDescent="0.3">
      <c r="A12" s="9">
        <v>9</v>
      </c>
      <c r="B12" s="3"/>
      <c r="C12" s="7">
        <f>IF(B2&lt;A12,0,IF(B12&lt;1000,0,ROUNDUP((B12-1000)/500,0))+3)</f>
        <v>0</v>
      </c>
      <c r="D12" s="9">
        <v>9</v>
      </c>
      <c r="E12" s="3"/>
      <c r="F12" s="7">
        <f>IF(E2&lt;D12,0,IF(E12&lt;1000,0,ROUNDUP((E12-1000)/500,0))+5)</f>
        <v>0</v>
      </c>
    </row>
    <row r="13" spans="1:6" ht="17.25" x14ac:dyDescent="0.3">
      <c r="A13" s="9">
        <v>10</v>
      </c>
      <c r="B13" s="3"/>
      <c r="C13" s="7">
        <f>IF(B2&lt;A13,0,IF(B13&lt;1000,0,ROUNDUP((B13-1000)/500,0))+3)</f>
        <v>0</v>
      </c>
      <c r="D13" s="9">
        <v>10</v>
      </c>
      <c r="E13" s="3"/>
      <c r="F13" s="7">
        <f>IF(E2&lt;D13,0,IF(E13&lt;1000,0,ROUNDUP((E13-1000)/500,0))+5)</f>
        <v>0</v>
      </c>
    </row>
    <row r="14" spans="1:6" ht="17.25" x14ac:dyDescent="0.3">
      <c r="A14" s="9">
        <v>11</v>
      </c>
      <c r="B14" s="3"/>
      <c r="C14" s="7">
        <f>IF(B2&lt;A14,0,IF(B14&lt;1000,0,ROUNDUP((B14-1000)/500,0))+3)</f>
        <v>0</v>
      </c>
      <c r="D14" s="4" t="s">
        <v>6</v>
      </c>
      <c r="E14" s="4" t="s">
        <v>8</v>
      </c>
      <c r="F14" s="5">
        <f>SUM(F4:F13)</f>
        <v>0</v>
      </c>
    </row>
    <row r="15" spans="1:6" ht="16.149999999999999" customHeight="1" x14ac:dyDescent="0.3">
      <c r="A15" s="9">
        <v>12</v>
      </c>
      <c r="B15" s="3"/>
      <c r="C15" s="7">
        <f>IF(B2&lt;A15,0,IF(B15&lt;1000,0,ROUNDUP((B15-1000)/500,0))+3)</f>
        <v>0</v>
      </c>
      <c r="D15" s="11" t="s">
        <v>11</v>
      </c>
      <c r="E15" s="12"/>
      <c r="F15" s="13"/>
    </row>
    <row r="16" spans="1:6" ht="17.25" x14ac:dyDescent="0.3">
      <c r="A16" s="9">
        <v>13</v>
      </c>
      <c r="B16" s="3"/>
      <c r="C16" s="7">
        <f>IF(B2&lt;A16,0,IF(B16&lt;1000,0,ROUNDUP((B16-1000)/500,0))+3)</f>
        <v>0</v>
      </c>
      <c r="D16" s="14"/>
      <c r="E16" s="15"/>
      <c r="F16" s="16"/>
    </row>
    <row r="17" spans="1:6" ht="17.25" x14ac:dyDescent="0.3">
      <c r="A17" s="9">
        <v>14</v>
      </c>
      <c r="B17" s="3"/>
      <c r="C17" s="7">
        <f>IF(B2&lt;A17,0,IF(B17&lt;1000,0,ROUNDUP((B17-1000)/500,0))+3)</f>
        <v>0</v>
      </c>
      <c r="D17" s="14"/>
      <c r="E17" s="15"/>
      <c r="F17" s="16"/>
    </row>
    <row r="18" spans="1:6" ht="17.25" x14ac:dyDescent="0.3">
      <c r="A18" s="9">
        <v>15</v>
      </c>
      <c r="B18" s="3"/>
      <c r="C18" s="7">
        <f>IF(B2&lt;A18,0,IF(B18&lt;1000,0,ROUNDUP((B18-1000)/500,0))+3)</f>
        <v>0</v>
      </c>
      <c r="D18" s="14"/>
      <c r="E18" s="15"/>
      <c r="F18" s="16"/>
    </row>
    <row r="19" spans="1:6" ht="17.25" x14ac:dyDescent="0.3">
      <c r="A19" s="9">
        <v>16</v>
      </c>
      <c r="B19" s="3"/>
      <c r="C19" s="7">
        <f>IF(B2&lt;A19,0,IF(B19&lt;1000,0,ROUNDUP((B19-1000)/500,0))+3)</f>
        <v>0</v>
      </c>
      <c r="D19" s="14"/>
      <c r="E19" s="15"/>
      <c r="F19" s="16"/>
    </row>
    <row r="20" spans="1:6" ht="17.25" x14ac:dyDescent="0.3">
      <c r="A20" s="9">
        <v>17</v>
      </c>
      <c r="B20" s="3"/>
      <c r="C20" s="7">
        <f>IF(B2&lt;A20,0,IF(B20&lt;1000,0,ROUNDUP((B20-1000)/500,0))+3)</f>
        <v>0</v>
      </c>
      <c r="D20" s="14"/>
      <c r="E20" s="15"/>
      <c r="F20" s="16"/>
    </row>
    <row r="21" spans="1:6" ht="17.25" x14ac:dyDescent="0.3">
      <c r="A21" s="9">
        <v>18</v>
      </c>
      <c r="B21" s="3"/>
      <c r="C21" s="7">
        <f>IF(B2&lt;A21,0,IF(B21&lt;1000,0,ROUNDUP((B21-1000)/500,0))+3)</f>
        <v>0</v>
      </c>
      <c r="D21" s="14"/>
      <c r="E21" s="15"/>
      <c r="F21" s="16"/>
    </row>
    <row r="22" spans="1:6" ht="17.25" x14ac:dyDescent="0.3">
      <c r="A22" s="9">
        <v>19</v>
      </c>
      <c r="B22" s="3"/>
      <c r="C22" s="7">
        <f>IF(B2&lt;A22,0,IF(B22&lt;1000,0,ROUNDUP((B22-1000)/500,0))+3)</f>
        <v>0</v>
      </c>
      <c r="D22" s="14"/>
      <c r="E22" s="15"/>
      <c r="F22" s="16"/>
    </row>
    <row r="23" spans="1:6" ht="17.25" x14ac:dyDescent="0.3">
      <c r="A23" s="9">
        <v>20</v>
      </c>
      <c r="B23" s="3"/>
      <c r="C23" s="7">
        <f>IF(B2&lt;A23,0,IF(B23&lt;1000,0,ROUNDUP((B23-1000)/500,0))+3)</f>
        <v>0</v>
      </c>
      <c r="D23" s="14"/>
      <c r="E23" s="15"/>
      <c r="F23" s="16"/>
    </row>
    <row r="24" spans="1:6" ht="17.25" x14ac:dyDescent="0.3">
      <c r="A24" s="9">
        <v>21</v>
      </c>
      <c r="B24" s="3"/>
      <c r="C24" s="7">
        <f>IF(B2&lt;A24,0,IF(B24&lt;1000,0,ROUNDUP((B24-1000)/500,0))+3)</f>
        <v>0</v>
      </c>
      <c r="D24" s="14"/>
      <c r="E24" s="15"/>
      <c r="F24" s="16"/>
    </row>
    <row r="25" spans="1:6" ht="17.25" x14ac:dyDescent="0.3">
      <c r="A25" s="9">
        <v>22</v>
      </c>
      <c r="B25" s="3"/>
      <c r="C25" s="7">
        <f>IF(B2&lt;A25,0,IF(B25&lt;1000,0,ROUNDUP((B25-1000)/500,0))+3)</f>
        <v>0</v>
      </c>
      <c r="D25" s="14"/>
      <c r="E25" s="15"/>
      <c r="F25" s="16"/>
    </row>
    <row r="26" spans="1:6" ht="17.25" x14ac:dyDescent="0.3">
      <c r="A26" s="9">
        <v>23</v>
      </c>
      <c r="B26" s="3"/>
      <c r="C26" s="7">
        <f>IF(B2&lt;A26,0,IF(B26&lt;1000,0,ROUNDUP((B26-1000)/500,0))+3)</f>
        <v>0</v>
      </c>
      <c r="D26" s="14"/>
      <c r="E26" s="15"/>
      <c r="F26" s="16"/>
    </row>
    <row r="27" spans="1:6" ht="17.25" x14ac:dyDescent="0.3">
      <c r="A27" s="9">
        <v>24</v>
      </c>
      <c r="B27" s="3"/>
      <c r="C27" s="7">
        <f>IF(B2&lt;A27,0,IF(B27&lt;1000,0,ROUNDUP((B27-1000)/500,0))+3)</f>
        <v>0</v>
      </c>
      <c r="D27" s="14"/>
      <c r="E27" s="15"/>
      <c r="F27" s="16"/>
    </row>
    <row r="28" spans="1:6" ht="17.25" x14ac:dyDescent="0.3">
      <c r="A28" s="9">
        <v>25</v>
      </c>
      <c r="B28" s="3"/>
      <c r="C28" s="7">
        <f>IF(B2&lt;A28,0,IF(B28&lt;1000,0,ROUNDUP((B28-1000)/500,0))+3)</f>
        <v>0</v>
      </c>
      <c r="D28" s="14"/>
      <c r="E28" s="15"/>
      <c r="F28" s="16"/>
    </row>
    <row r="29" spans="1:6" ht="17.25" x14ac:dyDescent="0.3">
      <c r="A29" s="9">
        <v>26</v>
      </c>
      <c r="B29" s="3"/>
      <c r="C29" s="7">
        <f>IF(B2&lt;A29,0,IF(B29&lt;1000,0,ROUNDUP((B29-1000)/500,0))+3)</f>
        <v>0</v>
      </c>
      <c r="D29" s="14"/>
      <c r="E29" s="15"/>
      <c r="F29" s="16"/>
    </row>
    <row r="30" spans="1:6" ht="17.25" x14ac:dyDescent="0.3">
      <c r="A30" s="9">
        <v>27</v>
      </c>
      <c r="B30" s="3"/>
      <c r="C30" s="7">
        <f>IF(B2&lt;A30,0,IF(B30&lt;1000,0,ROUNDUP((B30-1000)/500,0))+3)</f>
        <v>0</v>
      </c>
      <c r="D30" s="14"/>
      <c r="E30" s="15"/>
      <c r="F30" s="16"/>
    </row>
    <row r="31" spans="1:6" ht="17.25" x14ac:dyDescent="0.3">
      <c r="A31" s="9">
        <v>28</v>
      </c>
      <c r="B31" s="3"/>
      <c r="C31" s="7">
        <f>IF(B2&lt;A31,0,IF(B31&lt;1000,0,ROUNDUP((B31-1000)/500,0))+3)</f>
        <v>0</v>
      </c>
      <c r="D31" s="14"/>
      <c r="E31" s="15"/>
      <c r="F31" s="16"/>
    </row>
    <row r="32" spans="1:6" ht="17.25" x14ac:dyDescent="0.3">
      <c r="A32" s="9">
        <v>29</v>
      </c>
      <c r="B32" s="3"/>
      <c r="C32" s="7">
        <f>IF(B2&lt;A32,0,IF(B32&lt;1000,0,ROUNDUP((B32-1000)/500,0))+3)</f>
        <v>0</v>
      </c>
      <c r="D32" s="14"/>
      <c r="E32" s="15"/>
      <c r="F32" s="16"/>
    </row>
    <row r="33" spans="1:6" ht="17.25" x14ac:dyDescent="0.3">
      <c r="A33" s="9">
        <v>30</v>
      </c>
      <c r="B33" s="3"/>
      <c r="C33" s="7">
        <f>IF(B2&lt;A33,0,IF(B33&lt;1000,0,ROUNDUP((B33-1000)/500,0))+3)</f>
        <v>0</v>
      </c>
      <c r="D33" s="14"/>
      <c r="E33" s="15"/>
      <c r="F33" s="16"/>
    </row>
    <row r="34" spans="1:6" ht="17.25" x14ac:dyDescent="0.3">
      <c r="A34" s="9">
        <v>31</v>
      </c>
      <c r="B34" s="3"/>
      <c r="C34" s="7">
        <f>IF(B2&lt;A34,0,IF(B34&lt;1000,0,ROUNDUP((B34-1000)/500,0))+3)</f>
        <v>0</v>
      </c>
      <c r="D34" s="14"/>
      <c r="E34" s="15"/>
      <c r="F34" s="16"/>
    </row>
    <row r="35" spans="1:6" ht="17.25" x14ac:dyDescent="0.3">
      <c r="A35" s="9">
        <v>32</v>
      </c>
      <c r="B35" s="3"/>
      <c r="C35" s="7">
        <f>IF(B2&lt;A35,0,IF(B35&lt;1000,0,ROUNDUP((B35-1000)/500,0))+3)</f>
        <v>0</v>
      </c>
      <c r="D35" s="17"/>
      <c r="E35" s="18"/>
      <c r="F35" s="19"/>
    </row>
    <row r="36" spans="1:6" ht="17.25" x14ac:dyDescent="0.3">
      <c r="A36" s="9">
        <v>33</v>
      </c>
      <c r="B36" s="3"/>
      <c r="C36" s="7">
        <f>IF(B2&lt;A36,0,IF(B36&lt;1000,0,ROUNDUP((B36-1000)/500,0))+3)</f>
        <v>0</v>
      </c>
      <c r="D36" s="27" t="s">
        <v>10</v>
      </c>
      <c r="E36" s="27"/>
      <c r="F36" s="27"/>
    </row>
    <row r="37" spans="1:6" ht="18" thickBot="1" x14ac:dyDescent="0.35">
      <c r="A37" s="9">
        <v>34</v>
      </c>
      <c r="B37" s="3"/>
      <c r="C37" s="7">
        <f>IF(B2&lt;A37,0,IF(B37&lt;1000,0,ROUNDUP((B37-1000)/500,0))+3)</f>
        <v>0</v>
      </c>
      <c r="D37" s="28">
        <f>C39+F14+3</f>
        <v>3</v>
      </c>
      <c r="E37" s="28"/>
      <c r="F37" s="28"/>
    </row>
    <row r="38" spans="1:6" ht="18" thickTop="1" x14ac:dyDescent="0.3">
      <c r="A38" s="9">
        <v>35</v>
      </c>
      <c r="B38" s="3"/>
      <c r="C38" s="7">
        <f>IF(B2&lt;A38,0,IF(B38&lt;1000,0,ROUNDUP((B38-1000)/500,0))+3)</f>
        <v>0</v>
      </c>
      <c r="D38" s="21">
        <f>IF(D$37&gt;120,"核計建照工期120個月",D$37)</f>
        <v>3</v>
      </c>
      <c r="E38" s="22"/>
      <c r="F38" s="23"/>
    </row>
    <row r="39" spans="1:6" ht="18" thickBot="1" x14ac:dyDescent="0.35">
      <c r="A39" s="4" t="s">
        <v>6</v>
      </c>
      <c r="B39" s="4" t="s">
        <v>7</v>
      </c>
      <c r="C39" s="6">
        <f>SUM(C4:C38)</f>
        <v>0</v>
      </c>
      <c r="D39" s="24"/>
      <c r="E39" s="25"/>
      <c r="F39" s="26"/>
    </row>
    <row r="40" spans="1:6" ht="17.25" thickTop="1" x14ac:dyDescent="0.25"/>
  </sheetData>
  <sheetProtection formatCells="0" formatColumns="0" formatRows="0" insertColumns="0" insertRows="0" insertHyperlinks="0" deleteColumns="0" deleteRows="0" sort="0" autoFilter="0" pivotTables="0"/>
  <mergeCells count="5">
    <mergeCell ref="D15:F35"/>
    <mergeCell ref="A1:F1"/>
    <mergeCell ref="D38:F39"/>
    <mergeCell ref="D36:F36"/>
    <mergeCell ref="D37:F3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13" fitToWidth="0" orientation="portrait" r:id="rId1"/>
  <headerFooter>
    <oddHeader>&amp;R&amp;"微軟正黑體,標準"&amp;D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15" zoomScaleNormal="115" workbookViewId="0"/>
  </sheetViews>
  <sheetFormatPr defaultRowHeight="16.5" x14ac:dyDescent="0.25"/>
  <cols>
    <col min="1" max="1" width="103" customWidth="1"/>
  </cols>
  <sheetData>
    <row r="1" spans="1:1" ht="115.5" x14ac:dyDescent="0.25">
      <c r="A1" s="8" t="s">
        <v>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2025-01-07T09:23:28Z</dcterms:modified>
</cp:coreProperties>
</file>